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firstSheet="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<sst xmlns="http://schemas.openxmlformats.org/spreadsheetml/2006/main" count="269" uniqueCount="200">
  <si>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</si>
  <si>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</si>
  <si>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</si>
  <si>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</si>
  <si>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</si>
  <si>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</si>
  <si>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</si>
  <si>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</si>
  <si>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</si>
  <si>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</si>
  <si>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</si>
  <si>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</si>
  <si>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</si>
  <si>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</si>
  <si>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</si>
  <si>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</si>
  <si>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</si>
  <si>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</si>
  <si>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</si>
  <si>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</si>
  <si>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</si>
  <si>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</si>
  <si>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</si>
  <si>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</si>
  <si>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</si>
  <si>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</si>
  <si>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</si>
  <si>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</si>
  <si>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</si>
  <si>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</si>
  <si>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</si>
  <si>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</si>
  <si>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</si>
  <si>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</si>
  <si>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</si>
  <si>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</si>
  <si>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</si>
  <si>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</si>
  <si>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</si>
  <si>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</si>
  <si>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</si>
  <si>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</si>
  <si>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</si>
  <si>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</si>
  <si>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</si>
  <si>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</si>
  <si>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</si>
  <si>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</si>
  <si>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</si>
  <si>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</si>
  <si>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</si>
  <si>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</si>
  <si>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</si>
  <si>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</si>
  <si>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</si>
  <si>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</si>
  <si>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</si>
  <si>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</si>
  <si>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</si>
  <si>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</si>
  <si>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</si>
  <si>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</si>
  <si>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</si>
  <si>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</si>
  <si>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</si>
  <si>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</si>
  <si>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</si>
  <si>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</si>
  <si>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</si>
  <si>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</si>
  <si>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</si>
  <si>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</si>
  <si>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</si>
  <si>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</si>
  <si>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</si>
  <si>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</si>
  <si>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</si>
  <si>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</si>
  <si>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</si>
  <si>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</si>
  <si>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</si>
  <si>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</si>
  <si>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</si>
  <si>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</si>
  <si>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</si>
  <si>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</si>
  <si>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</si>
  <si>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</si>
  <si>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</si>
  <si>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</si>
  <si>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</si>
  <si>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</si>
  <si>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</si>
  <si>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</si>
  <si>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</si>
  <si>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</si>
  <si>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</si>
  <si>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</si>
  <si>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</si>
  <si>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</si>
  <si>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</si>
  <si>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</si>
  <si>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</si>
  <si>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</si>
  <si>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</si>
  <si>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</si>
  <si>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</si>
  <si>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</si>
  <si>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</si>
  <si>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</si>
  <si>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</si>
  <si>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</si>
  <si>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</si>
  <si>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</si>
  <si>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</si>
  <si>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</si>
  <si>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</si>
  <si>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</si>
  <si>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</si>
  <si>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</si>
  <si>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</si>
  <si>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</si>
  <si>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</si>
  <si>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</si>
  <si>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</si>
  <si>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</si>
  <si>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</si>
  <si>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</si>
  <si>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</si>
  <si>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</si>
  <si>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</si>
  <si>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</si>
  <si>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</si>
  <si>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</si>
  <si>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</si>
  <si>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</si>
  <si>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</si>
  <si>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</si>
  <si>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</si>
  <si>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</si>
  <si>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</si>
  <si>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</si>
  <si>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</si>
  <si>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</si>
  <si>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</si>
  <si>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</si>
  <si>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</si>
  <si>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</si>
  <si>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</si>
  <si>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</si>
  <si>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</si>
  <si>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</si>
  <si>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</si>
  <si>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</si>
  <si>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</si>
  <si>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</si>
  <si>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</si>
  <si>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</si>
  <si>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</si>
  <si>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</si>
  <si>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</si>
  <si>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</si>
  <si>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</si>
  <si>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</si>
  <si>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</si>
  <si>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</si>
  <si>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</si>
  <si>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</si>
  <si>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</si>
  <si>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</si>
  <si>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</si>
  <si>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</si>
  <si>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</si>
  <si>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</si>
  <si>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</si>
  <si>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</si>
  <si>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</si>
  <si>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</si>
  <si>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</si>
  <si>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</si>
  <si>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</si>
  <si>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</si>
  <si>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</si>
  <si>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</si>
  <si>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</si>
  <si>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</si>
  <si>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</si>
  <si>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</si>
  <si>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</si>
  <si>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</si>
  <si>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</si>
  <si>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</si>
  <si>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</si>
  <si>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</si>
  <si>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</si>
  <si>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</si>
  <si>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</si>
  <si>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</si>
  <si>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</si>
  <si>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16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</si>
</sst>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&amp;L5E5BEA38&amp;C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39</v>
      </c>
      <c r="F6" s="90">
        <v>16</v>
      </c>
      <c r="G6" s="90"/>
      <c r="H6" s="90">
        <v>39</v>
      </c>
      <c r="I6" s="90" t="s">
        <v>180</v>
      </c>
      <c r="J6" s="90"/>
      <c r="K6" s="91"/>
      <c r="L6" s="101">
        <f>E6-F6</f>
        <v>23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99</v>
      </c>
      <c r="F7" s="90">
        <v>98</v>
      </c>
      <c r="G7" s="90"/>
      <c r="H7" s="90">
        <v>99</v>
      </c>
      <c r="I7" s="90">
        <v>91</v>
      </c>
      <c r="J7" s="90"/>
      <c r="K7" s="91"/>
      <c r="L7" s="101">
        <f>E7-F7</f>
        <v>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24</v>
      </c>
      <c r="F9" s="90">
        <v>18</v>
      </c>
      <c r="G9" s="90"/>
      <c r="H9" s="90">
        <v>24</v>
      </c>
      <c r="I9" s="90">
        <v>22</v>
      </c>
      <c r="J9" s="90"/>
      <c r="K9" s="91"/>
      <c r="L9" s="101">
        <f>E9-F9</f>
        <v>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163</v>
      </c>
      <c r="F14" s="105">
        <f>SUM(F6:F13)</f>
        <v>133</v>
      </c>
      <c r="G14" s="105">
        <f>SUM(G6:G13)</f>
        <v>0</v>
      </c>
      <c r="H14" s="105">
        <f>SUM(H6:H13)</f>
        <v>163</v>
      </c>
      <c r="I14" s="105">
        <f>SUM(I6:I13)</f>
        <v>114</v>
      </c>
      <c r="J14" s="105">
        <f>SUM(J6:J13)</f>
        <v>0</v>
      </c>
      <c r="K14" s="105">
        <f>SUM(K6:K13)</f>
        <v>0</v>
      </c>
      <c r="L14" s="101">
        <f>E14-F14</f>
        <v>30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12</v>
      </c>
      <c r="F15" s="92">
        <v>11</v>
      </c>
      <c r="G15" s="92"/>
      <c r="H15" s="92">
        <v>5</v>
      </c>
      <c r="I15" s="92">
        <v>2</v>
      </c>
      <c r="J15" s="92">
        <v>7</v>
      </c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11</v>
      </c>
      <c r="F16" s="92">
        <v>2</v>
      </c>
      <c r="G16" s="92"/>
      <c r="H16" s="92">
        <v>9</v>
      </c>
      <c r="I16" s="92">
        <v>4</v>
      </c>
      <c r="J16" s="92">
        <v>2</v>
      </c>
      <c r="K16" s="91">
        <v>1</v>
      </c>
      <c r="L16" s="101">
        <f>E16-F16</f>
        <v>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22</v>
      </c>
      <c r="F22" s="91">
        <v>13</v>
      </c>
      <c r="G22" s="91"/>
      <c r="H22" s="91">
        <v>12</v>
      </c>
      <c r="I22" s="91">
        <v>4</v>
      </c>
      <c r="J22" s="91">
        <v>10</v>
      </c>
      <c r="K22" s="91">
        <v>1</v>
      </c>
      <c r="L22" s="101">
        <f>E22-F22</f>
        <v>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</v>
      </c>
      <c r="F23" s="91">
        <v>6</v>
      </c>
      <c r="G23" s="91"/>
      <c r="H23" s="91">
        <v>1</v>
      </c>
      <c r="I23" s="91"/>
      <c r="J23" s="91">
        <v>5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/>
      <c r="I24" s="91"/>
      <c r="J24" s="91">
        <v>1</v>
      </c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300</v>
      </c>
      <c r="F25" s="91">
        <v>263</v>
      </c>
      <c r="G25" s="91"/>
      <c r="H25" s="91">
        <v>128</v>
      </c>
      <c r="I25" s="91">
        <v>119</v>
      </c>
      <c r="J25" s="91">
        <v>172</v>
      </c>
      <c r="K25" s="91">
        <v>5</v>
      </c>
      <c r="L25" s="101">
        <f>E25-F25</f>
        <v>37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301</v>
      </c>
      <c r="F26" s="91">
        <v>121</v>
      </c>
      <c r="G26" s="91">
        <v>1</v>
      </c>
      <c r="H26" s="91">
        <v>136</v>
      </c>
      <c r="I26" s="91">
        <v>123</v>
      </c>
      <c r="J26" s="91">
        <v>165</v>
      </c>
      <c r="K26" s="91">
        <v>59</v>
      </c>
      <c r="L26" s="101">
        <f>E26-F26</f>
        <v>180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44</v>
      </c>
      <c r="F27" s="91">
        <v>43</v>
      </c>
      <c r="G27" s="91"/>
      <c r="H27" s="91">
        <v>24</v>
      </c>
      <c r="I27" s="91">
        <v>24</v>
      </c>
      <c r="J27" s="91">
        <v>20</v>
      </c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33</v>
      </c>
      <c r="F28" s="91">
        <v>24</v>
      </c>
      <c r="G28" s="91"/>
      <c r="H28" s="91">
        <v>32</v>
      </c>
      <c r="I28" s="91">
        <v>30</v>
      </c>
      <c r="J28" s="91">
        <v>1</v>
      </c>
      <c r="K28" s="91"/>
      <c r="L28" s="101">
        <f>E28-F28</f>
        <v>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</v>
      </c>
      <c r="F29" s="91">
        <v>2</v>
      </c>
      <c r="G29" s="91"/>
      <c r="H29" s="91"/>
      <c r="I29" s="91"/>
      <c r="J29" s="91">
        <v>2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2</v>
      </c>
      <c r="G30" s="91"/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15</v>
      </c>
      <c r="F33" s="91">
        <v>14</v>
      </c>
      <c r="G33" s="91"/>
      <c r="H33" s="91">
        <v>5</v>
      </c>
      <c r="I33" s="91">
        <v>2</v>
      </c>
      <c r="J33" s="91">
        <v>10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561</v>
      </c>
      <c r="F37" s="91">
        <v>363</v>
      </c>
      <c r="G37" s="91">
        <v>1</v>
      </c>
      <c r="H37" s="91">
        <v>184</v>
      </c>
      <c r="I37" s="91">
        <v>155</v>
      </c>
      <c r="J37" s="91">
        <v>377</v>
      </c>
      <c r="K37" s="91">
        <v>64</v>
      </c>
      <c r="L37" s="101">
        <f>E37-F37</f>
        <v>198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134</v>
      </c>
      <c r="F38" s="91">
        <v>110</v>
      </c>
      <c r="G38" s="91"/>
      <c r="H38" s="91">
        <v>134</v>
      </c>
      <c r="I38" s="91" t="s">
        <v>180</v>
      </c>
      <c r="J38" s="91"/>
      <c r="K38" s="91"/>
      <c r="L38" s="101">
        <f>E38-F38</f>
        <v>24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</v>
      </c>
      <c r="F39" s="91">
        <v>1</v>
      </c>
      <c r="G39" s="91"/>
      <c r="H39" s="91">
        <v>3</v>
      </c>
      <c r="I39" s="91" t="s">
        <v>180</v>
      </c>
      <c r="J39" s="91"/>
      <c r="K39" s="91"/>
      <c r="L39" s="101">
        <f>E39-F39</f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</v>
      </c>
      <c r="F40" s="91">
        <v>4</v>
      </c>
      <c r="G40" s="91"/>
      <c r="H40" s="91">
        <v>4</v>
      </c>
      <c r="I40" s="91">
        <v>3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138</v>
      </c>
      <c r="F41" s="91">
        <f aca="true" t="shared" si="0" ref="F41:K41">F38+F40</f>
        <v>114</v>
      </c>
      <c r="G41" s="91">
        <f t="shared" si="0"/>
        <v>0</v>
      </c>
      <c r="H41" s="91">
        <f t="shared" si="0"/>
        <v>138</v>
      </c>
      <c r="I41" s="91">
        <f>I40</f>
        <v>3</v>
      </c>
      <c r="J41" s="91">
        <f t="shared" si="0"/>
        <v>0</v>
      </c>
      <c r="K41" s="91">
        <f t="shared" si="0"/>
        <v>0</v>
      </c>
      <c r="L41" s="101">
        <f>E41-F41</f>
        <v>24</v>
      </c>
    </row>
    <row r="42" spans="1:12" ht="15">
      <c r="A42" s="162" t="s">
        <v>141</v>
      </c>
      <c r="B42" s="162"/>
      <c r="C42" s="162"/>
      <c r="D42" s="43">
        <v>37</v>
      </c>
      <c r="E42" s="91">
        <f>E14+E22+E37+E41</f>
        <v>884</v>
      </c>
      <c r="F42" s="91">
        <f aca="true" t="shared" si="1" ref="F42:K42">F14+F22+F37+F41</f>
        <v>623</v>
      </c>
      <c r="G42" s="91">
        <f t="shared" si="1"/>
        <v>1</v>
      </c>
      <c r="H42" s="91">
        <f t="shared" si="1"/>
        <v>497</v>
      </c>
      <c r="I42" s="91">
        <f t="shared" si="1"/>
        <v>276</v>
      </c>
      <c r="J42" s="91">
        <f t="shared" si="1"/>
        <v>387</v>
      </c>
      <c r="K42" s="91">
        <f t="shared" si="1"/>
        <v>65</v>
      </c>
      <c r="L42" s="101">
        <f>E42-F42</f>
        <v>261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&amp;L5E5BEA38&amp;CФорма № 1-мзс, Підрозділ: Теплицький районний суд Вінницької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/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/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/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/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40" r:id="rId1"/>
  <headerFooter>
    <oddFooter>&amp;L5E5BEA38&amp;CФорма № 1-мзс, Підрозділ: Теплицький районний суд Вінницької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131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/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114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442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119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1810560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481438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27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166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674269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25964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139</v>
      </c>
      <c r="F58" s="96">
        <v>24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6</v>
      </c>
      <c r="F59" s="96">
        <v>5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105</v>
      </c>
      <c r="F60" s="96">
        <v>74</v>
      </c>
      <c r="G60" s="96">
        <v>5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113</v>
      </c>
      <c r="F61" s="96">
        <v>25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37" r:id="rId1"/>
  <headerFooter alignWithMargins="0">
    <oddFooter>&amp;L5E5BEA38&amp;CФорма № 1-мзс, Підрозділ: Теплицький районний суд Вінницької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0.16795865633074936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0.16976127320954906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0.797752808988764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497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884</v>
      </c>
    </row>
    <row r="11" spans="1:4" ht="16.5" customHeight="1">
      <c r="A11" s="191" t="s">
        <v>65</v>
      </c>
      <c r="B11" s="193"/>
      <c r="C11" s="14">
        <v>9</v>
      </c>
      <c r="D11" s="94">
        <v>68</v>
      </c>
    </row>
    <row r="12" spans="1:4" ht="16.5" customHeight="1">
      <c r="A12" s="295" t="s">
        <v>110</v>
      </c>
      <c r="B12" s="295"/>
      <c r="C12" s="14">
        <v>10</v>
      </c>
      <c r="D12" s="94">
        <v>37</v>
      </c>
    </row>
    <row r="13" spans="1:4" ht="16.5" customHeight="1">
      <c r="A13" s="295" t="s">
        <v>31</v>
      </c>
      <c r="B13" s="295"/>
      <c r="C13" s="14">
        <v>11</v>
      </c>
      <c r="D13" s="94">
        <v>127</v>
      </c>
    </row>
    <row r="14" spans="1:4" ht="16.5" customHeight="1">
      <c r="A14" s="295" t="s">
        <v>111</v>
      </c>
      <c r="B14" s="295"/>
      <c r="C14" s="14">
        <v>12</v>
      </c>
      <c r="D14" s="94">
        <v>101</v>
      </c>
    </row>
    <row r="15" spans="1:4" ht="16.5" customHeight="1">
      <c r="A15" s="295" t="s">
        <v>115</v>
      </c>
      <c r="B15" s="295"/>
      <c r="C15" s="14">
        <v>13</v>
      </c>
      <c r="D15" s="94">
        <v>55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&amp;L5E5BEA38&amp;CФорма № 1-мзс, Підрозділ: Теплицький районний суд Вінницької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2019-01-24T08:10:23Z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5E5BEA38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